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38400" windowHeight="21600" tabRatio="500"/>
  </bookViews>
  <sheets>
    <sheet name="Blad1" sheetId="1" r:id="rId1"/>
  </sheets>
  <calcPr calcId="152511"/>
</workbook>
</file>

<file path=xl/calcChain.xml><?xml version="1.0" encoding="utf-8"?>
<calcChain xmlns="http://schemas.openxmlformats.org/spreadsheetml/2006/main">
  <c r="AB21" i="1" l="1"/>
  <c r="E21" i="1"/>
  <c r="I21" i="1"/>
  <c r="J21" i="1"/>
  <c r="N21" i="1"/>
  <c r="P21" i="1"/>
  <c r="Q21" i="1"/>
  <c r="T21" i="1"/>
  <c r="V21" i="1"/>
  <c r="W21" i="1"/>
  <c r="X21" i="1"/>
  <c r="Y21" i="1"/>
  <c r="Z21" i="1"/>
  <c r="D22" i="1"/>
  <c r="E22" i="1"/>
  <c r="H22" i="1"/>
  <c r="J22" i="1"/>
  <c r="T22" i="1"/>
  <c r="V22" i="1"/>
  <c r="W22" i="1"/>
  <c r="X22" i="1"/>
  <c r="Z22" i="1"/>
  <c r="AB22" i="1"/>
  <c r="E23" i="1"/>
  <c r="F23" i="1"/>
  <c r="G23" i="1"/>
  <c r="I23" i="1"/>
  <c r="J23" i="1"/>
  <c r="K23" i="1"/>
  <c r="M23" i="1"/>
  <c r="P23" i="1"/>
  <c r="Q23" i="1"/>
  <c r="R23" i="1"/>
  <c r="S23" i="1"/>
  <c r="T23" i="1"/>
  <c r="U23" i="1"/>
  <c r="V23" i="1"/>
  <c r="W23" i="1"/>
  <c r="X23" i="1"/>
  <c r="Y23" i="1"/>
  <c r="Z23" i="1"/>
  <c r="D24" i="1"/>
  <c r="E24" i="1"/>
  <c r="H24" i="1"/>
  <c r="J24" i="1"/>
  <c r="K24" i="1"/>
  <c r="M24" i="1"/>
  <c r="R24" i="1"/>
  <c r="S24" i="1"/>
  <c r="T24" i="1"/>
  <c r="V24" i="1"/>
  <c r="W24" i="1"/>
  <c r="X24" i="1"/>
  <c r="Z24" i="1"/>
  <c r="E25" i="1"/>
  <c r="F25" i="1"/>
  <c r="G25" i="1"/>
  <c r="I25" i="1"/>
  <c r="M25" i="1"/>
  <c r="P25" i="1"/>
  <c r="Q25" i="1"/>
  <c r="R25" i="1"/>
  <c r="S25" i="1"/>
  <c r="T25" i="1"/>
  <c r="U25" i="1"/>
  <c r="Y25" i="1"/>
  <c r="Z25" i="1"/>
  <c r="AB25" i="1"/>
  <c r="D26" i="1"/>
  <c r="E26" i="1"/>
  <c r="K26" i="1"/>
  <c r="M26" i="1"/>
  <c r="R26" i="1"/>
  <c r="S26" i="1"/>
  <c r="T26" i="1"/>
  <c r="V26" i="1"/>
  <c r="X26" i="1"/>
  <c r="Z26" i="1"/>
  <c r="C25" i="1"/>
  <c r="C24" i="1"/>
  <c r="C21" i="1"/>
  <c r="C26" i="1" l="1"/>
  <c r="C23" i="1" l="1"/>
  <c r="C22" i="1" l="1"/>
  <c r="D17" i="1"/>
  <c r="D21" i="1" l="1"/>
  <c r="D23" i="1"/>
  <c r="K12" i="1"/>
  <c r="K25" i="1" s="1"/>
  <c r="R13" i="1" l="1"/>
  <c r="L13" i="1"/>
  <c r="AA13" i="1"/>
  <c r="S13" i="1"/>
  <c r="K13" i="1"/>
  <c r="M13" i="1"/>
  <c r="U13" i="1"/>
  <c r="U21" i="1" s="1"/>
  <c r="G13" i="1"/>
  <c r="G21" i="1" s="1"/>
  <c r="F13" i="1"/>
  <c r="F21" i="1" s="1"/>
  <c r="M21" i="1" l="1"/>
  <c r="M22" i="1"/>
  <c r="K22" i="1"/>
  <c r="K21" i="1"/>
  <c r="S22" i="1"/>
  <c r="S21" i="1"/>
  <c r="R21" i="1"/>
  <c r="R22" i="1"/>
</calcChain>
</file>

<file path=xl/comments1.xml><?xml version="1.0" encoding="utf-8"?>
<comments xmlns="http://schemas.openxmlformats.org/spreadsheetml/2006/main">
  <authors>
    <author>MONIQUE</author>
  </authors>
  <commentList>
    <comment ref="T8" authorId="0" shapeId="0">
      <text>
        <r>
          <rPr>
            <b/>
            <sz val="8"/>
            <color indexed="81"/>
            <rFont val="Tahoma"/>
            <family val="2"/>
          </rPr>
          <t>MONIQUE:</t>
        </r>
        <r>
          <rPr>
            <sz val="8"/>
            <color indexed="81"/>
            <rFont val="Tahoma"/>
            <family val="2"/>
          </rPr>
          <t xml:space="preserve">
Verschillen in heffing: het is mijn mening dat in de aanloopstraat cq lint er uiteraard sprake is van: 
"jullie doen voor het centrum alles en voor ons (lint) veel minder". Daar hebben ze veelal gelijk in. 
Wij hangen in de aanloopstraten meer hanging baskets en publiceren elke paar maanden een advertentie over 
een deelnemer in het lint. Kost ons opmaak en advertentie kosten ca € 120 en doen dat 6 keer per jaar. 
Ik ben ook geneigd ze minder belasting te laten betalen maar waar liggen grenzen (letterlijk) en de ene zit 
dicht op het centrum en de andere weer verder weg. Ben ervan overtuigd dat je het nooit goed doet. 
Ik vraag ze om met voorstellen te komen om ook in het lint iets te organiseren. Maar dan wordt het stil in het lint. 
Maar voor een klein administratiekantoor in het lint kunnen we weinig betekenen.
</t>
        </r>
      </text>
    </comment>
    <comment ref="T12" authorId="0" shapeId="0">
      <text>
        <r>
          <rPr>
            <b/>
            <sz val="8"/>
            <color indexed="81"/>
            <rFont val="Tahoma"/>
            <family val="2"/>
          </rPr>
          <t>MONIQUE:</t>
        </r>
        <r>
          <rPr>
            <sz val="8"/>
            <color indexed="81"/>
            <rFont val="Tahoma"/>
            <family val="2"/>
          </rPr>
          <t xml:space="preserve">
Onze gemeente heeft voor ongemakken tgv centrumplannen (opbrekingen wegen en stoepen) ons vorig 
en dit jaar een bedrag van € 12.500 gegeven om iets te organiseren voor bezoekers als compensatie 
voor ongemakken. De ondernemers krijgen niets, want dat is normaal bedrijfsrisico (elke 25 jaar "de straat open"),  zegt de gemeente.</t>
        </r>
      </text>
    </comment>
    <comment ref="T15" authorId="0" shapeId="0">
      <text>
        <r>
          <rPr>
            <b/>
            <sz val="8"/>
            <color indexed="81"/>
            <rFont val="Tahoma"/>
            <family val="2"/>
          </rPr>
          <t>MONIQUE:</t>
        </r>
        <r>
          <rPr>
            <sz val="8"/>
            <color indexed="81"/>
            <rFont val="Tahoma"/>
            <family val="2"/>
          </rPr>
          <t xml:space="preserve">
We betalen 60 eur per  jaar aan leges voor zgn standplaatshouder. Die betalen we graag. 
Voor hekwerk betalen we niets, regelen we met gemeentewerken.</t>
        </r>
      </text>
    </comment>
    <comment ref="T16" authorId="0" shapeId="0">
      <text>
        <r>
          <rPr>
            <b/>
            <sz val="8"/>
            <color indexed="81"/>
            <rFont val="Tahoma"/>
            <family val="2"/>
          </rPr>
          <t>MONIQUE:</t>
        </r>
        <r>
          <rPr>
            <sz val="8"/>
            <color indexed="81"/>
            <rFont val="Tahoma"/>
            <family val="2"/>
          </rPr>
          <t xml:space="preserve">
Gemeente laat ballon op voor BIZ maar daar voelen wij vooralsnog niets voor. </t>
        </r>
      </text>
    </comment>
    <comment ref="T17" authorId="0" shapeId="0">
      <text>
        <r>
          <rPr>
            <b/>
            <sz val="8"/>
            <color indexed="81"/>
            <rFont val="Tahoma"/>
            <family val="2"/>
          </rPr>
          <t>MONIQUE:</t>
        </r>
        <r>
          <rPr>
            <sz val="8"/>
            <color indexed="81"/>
            <rFont val="Tahoma"/>
            <family val="2"/>
          </rPr>
          <t xml:space="preserve">
Aantal inwoner van ons gastvrij dorp is 10.500, maar we hebben 30% omzet tgv bezoekers randgemeenten.</t>
        </r>
      </text>
    </comment>
  </commentList>
</comments>
</file>

<file path=xl/sharedStrings.xml><?xml version="1.0" encoding="utf-8"?>
<sst xmlns="http://schemas.openxmlformats.org/spreadsheetml/2006/main" count="230" uniqueCount="107">
  <si>
    <t>Geldrop</t>
  </si>
  <si>
    <t>Mierlo</t>
  </si>
  <si>
    <t>Heesch</t>
  </si>
  <si>
    <t>Roermond</t>
  </si>
  <si>
    <t>Bergeijk</t>
  </si>
  <si>
    <t>Weert</t>
  </si>
  <si>
    <t>RB</t>
  </si>
  <si>
    <t>Biz</t>
  </si>
  <si>
    <t>Ja</t>
  </si>
  <si>
    <t>Nee</t>
  </si>
  <si>
    <t>30-70</t>
  </si>
  <si>
    <t>40-60</t>
  </si>
  <si>
    <t>WOZ</t>
  </si>
  <si>
    <t>?</t>
  </si>
  <si>
    <t>2% gem</t>
  </si>
  <si>
    <t>Ja &gt; Biz</t>
  </si>
  <si>
    <t>Ja - comm. Tarief €600/event</t>
  </si>
  <si>
    <t>Goirle</t>
  </si>
  <si>
    <t>BIZ</t>
  </si>
  <si>
    <t>Ja, comm. Tarief. € 300 / event</t>
  </si>
  <si>
    <t>Drunen</t>
  </si>
  <si>
    <t>Totaal budget</t>
  </si>
  <si>
    <t>Grave</t>
  </si>
  <si>
    <t>Roosendaal</t>
  </si>
  <si>
    <t>250-400</t>
  </si>
  <si>
    <t>Ja. Regulier</t>
  </si>
  <si>
    <t>Nuenen</t>
  </si>
  <si>
    <t>Ja, alles</t>
  </si>
  <si>
    <t>Bladel</t>
  </si>
  <si>
    <t>BoZ</t>
  </si>
  <si>
    <t>Asten</t>
  </si>
  <si>
    <t>Oisterwijk</t>
  </si>
  <si>
    <t>Ja en nee</t>
  </si>
  <si>
    <t>No:</t>
  </si>
  <si>
    <t xml:space="preserve">Betaalt uw gemeente mee aan CM  ja/nee </t>
  </si>
  <si>
    <t>Ondersteunt de gemeente financieel op projectbasis?  Geef het totaal gem.bedrag /jaar van de laatste 2 jaren.</t>
  </si>
  <si>
    <t>Hoeveel perceptiekosten moet u betalen aan uw gemeente?</t>
  </si>
  <si>
    <t>Wordt momenteel overwogen om over te stappen naar een andere heffingsmethodiek (OZB of BIZ)?</t>
  </si>
  <si>
    <t xml:space="preserve">Opmerkingen: </t>
  </si>
  <si>
    <t>Loon op Zand</t>
  </si>
  <si>
    <t>Kaatsheuvel</t>
  </si>
  <si>
    <t>Aantal inwoners van dorp of stad</t>
  </si>
  <si>
    <t>Aantal aangesloten ondernemingen.</t>
  </si>
  <si>
    <t>Model heffing Reclamebelasting (RB) of BIZ of Leidse model (alg.WOZ-opslag)</t>
  </si>
  <si>
    <t>Betaalt u leges, hekwerkkosten e.d. voor evenementen? Zo ja, hoeveel voor een bijv. een zomer- of kerstmarkt.</t>
  </si>
  <si>
    <t>Op basis van wat is het heffingsbedrag? WOZ of getrapt of vast?</t>
  </si>
  <si>
    <t xml:space="preserve">    Hoe hoog is de bovengrens?</t>
  </si>
  <si>
    <t xml:space="preserve">    Hoe hoog is de ondergrens?</t>
  </si>
  <si>
    <t xml:space="preserve">    Zijn er verschillen in de heffing afhankelijk van (deel)gebied. Graag toelichten.</t>
  </si>
  <si>
    <t xml:space="preserve">    Hoeveel brengen de ondernemingen per jaar binnen?</t>
  </si>
  <si>
    <t>Nog niet, wellicht in toekomst.</t>
  </si>
  <si>
    <t>400 (compacte binnenstad)</t>
  </si>
  <si>
    <t>250 (niet-compacte binnenstad)</t>
  </si>
  <si>
    <t>Ja, compact/niet compacte binnenstad</t>
  </si>
  <si>
    <t>Ja, verdubbeling private bijdrage</t>
  </si>
  <si>
    <t>geen leegstand.   </t>
  </si>
  <si>
    <t>Niets</t>
  </si>
  <si>
    <t>Ja, mee bezig. OZB</t>
  </si>
  <si>
    <t>Ongeveer  95</t>
  </si>
  <si>
    <t>Nog niet, wel vaag</t>
  </si>
  <si>
    <t>Ja, regulier</t>
  </si>
  <si>
    <t>Rosmalen</t>
  </si>
  <si>
    <t>Boxtel</t>
  </si>
  <si>
    <t>OZ</t>
  </si>
  <si>
    <t>ja,</t>
  </si>
  <si>
    <t>Schijndel</t>
  </si>
  <si>
    <t>WOZ: in A-zone 0,18% (2016), 0,20% (2017), 0,22% (2018), 0,23% (2019 en 2020)</t>
  </si>
  <si>
    <t>A en B zone: A is ongeveer kernwinkelgebied en B is de singel rondom de binnenstad (B-tarief = 50% van A-tarief)</t>
  </si>
  <si>
    <t>BIZ ondernemers</t>
  </si>
  <si>
    <t>0,1% WOZ</t>
  </si>
  <si>
    <t>€ 120.000 samen met BIZ vastgoed</t>
  </si>
  <si>
    <t>Punt 4 op incidentele projectbasis. Promotiegelden voor algemeen doel.</t>
  </si>
  <si>
    <t>Helmond CM</t>
  </si>
  <si>
    <t>Helmond WMH</t>
  </si>
  <si>
    <t>OZB-</t>
  </si>
  <si>
    <t>Valkenswaard</t>
  </si>
  <si>
    <t>Best</t>
  </si>
  <si>
    <t>Nee, maar moet</t>
  </si>
  <si>
    <t>Cuijk</t>
  </si>
  <si>
    <t>Ja - comm. Tarief ca €400/event</t>
  </si>
  <si>
    <t>Nvt</t>
  </si>
  <si>
    <t>Indirect</t>
  </si>
  <si>
    <t>Circa 31.000</t>
  </si>
  <si>
    <t>Ca 140</t>
  </si>
  <si>
    <t>Ja, 2 zone's</t>
  </si>
  <si>
    <t>Ja, 6000</t>
  </si>
  <si>
    <t>Ca. 20.000</t>
  </si>
  <si>
    <t>Deurne</t>
  </si>
  <si>
    <t>550-750</t>
  </si>
  <si>
    <t>Ja, C1 en C2</t>
  </si>
  <si>
    <t>ja, 5 jarenplan</t>
  </si>
  <si>
    <t>ja, 1000</t>
  </si>
  <si>
    <t>Ja, BIZ</t>
  </si>
  <si>
    <t>Ja, comm. Tarief € 65.- per event. Soms ook met stroom: Drunen BruistL €165,-</t>
  </si>
  <si>
    <t>Onbekend</t>
  </si>
  <si>
    <t>Totaal budget gedeeld door het aantal inwoners</t>
  </si>
  <si>
    <t xml:space="preserve"> </t>
  </si>
  <si>
    <t>Perceptiekosten betaald aan de gemeente per onderneming</t>
  </si>
  <si>
    <t>Totaal budget gemiddeld per onderneming</t>
  </si>
  <si>
    <t>Bijdrage gemeente per inwoner</t>
  </si>
  <si>
    <t>Bijdrage regulier gemeente per deelnemende ondernemening</t>
  </si>
  <si>
    <t>Bijdrage gemeente op projectbasis per deelemende onderneming</t>
  </si>
  <si>
    <t xml:space="preserve">    Hoeveel draagt de gemeente financieel regulier bij per jaar?</t>
  </si>
  <si>
    <t>Retailplatform Brabant</t>
  </si>
  <si>
    <t>Overzicht financiering Centrummanagement april 2018</t>
  </si>
  <si>
    <t>ja</t>
  </si>
  <si>
    <t>1000 2019 geen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</si>
</sst>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164" formatCode="_(* #,##0.00_);_(* \(#,##0.00\);_(* &quot;-&quot;??_);_(@_)"/>
    <numFmt numFmtId="165" formatCode="&quot;€&quot;\ #,##0"/>
    <numFmt numFmtId="166" formatCode="&quot;€&quot;\ #,##0.00"/>
  </numFmts>
  <fonts count="9" x14ac:knownFonts="1">
    <font>
      <sz val="12"/>
      <color theme="1"/>
      <name val="Calibri"/>
      <family val="2"/>
      <scheme val="minor"/>
    </font>
    <font>
      <sz val="11"/>
      <color theme="1"/>
      <name val="Calibri"/>
      <family val="2"/>
      <scheme val="minor"/>
    </font>
    <font>
      <sz val="11"/>
      <color rgb="FF222222"/>
      <name val="Arial"/>
      <family val="2"/>
    </font>
    <font>
      <sz val="11"/>
      <color theme="1"/>
      <name val="Arial"/>
      <family val="2"/>
    </font>
    <font>
      <b/>
      <sz val="11"/>
      <color theme="1"/>
      <name val="Arial"/>
      <family val="2"/>
    </font>
    <font>
      <sz val="12"/>
      <color theme="1"/>
      <name val="Calibri"/>
      <family val="2"/>
      <scheme val="minor"/>
    </font>
    <font>
      <sz val="8"/>
      <color indexed="81"/>
      <name val="Tahoma"/>
      <family val="2"/>
    </font>
    <font>
      <b/>
      <sz val="8"/>
      <color indexed="81"/>
      <name val="Tahoma"/>
      <family val="2"/>
    </font>
    <font>
      <sz val="11"/>
      <name val="Arial"/>
      <family val="2"/>
    </font>
  </fonts>
  <fills count="2">
    <fill>
      <patternFill patternType="none"/>
    </fill>
    <fill>
      <patternFill patternType="gray125"/>
    </fill>
  </fills>
  <borders count="1">
    <border>
      <left/>
      <right/>
      <top/>
      <bottom/>
      <diagonal/>
    </border>
  </borders>
  <cellStyleXfs count="3">
    <xf numFmtId="0" fontId="0" fillId="0" borderId="0"/>
    <xf numFmtId="164" fontId="5" fillId="0" borderId="0" applyFont="0" applyFill="0" applyBorder="0" applyAlignment="0" applyProtection="0"/>
    <xf numFmtId="0" fontId="1" fillId="0" borderId="0"/>
  </cellStyleXfs>
  <cellXfs count="27">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left"/>
    </xf>
    <xf numFmtId="0" fontId="3" fillId="0" borderId="0" xfId="0" applyFont="1"/>
    <xf numFmtId="0" fontId="3" fillId="0" borderId="0" xfId="0" applyFont="1"/>
    <xf numFmtId="0" fontId="3" fillId="0" borderId="0" xfId="0" applyFont="1"/>
    <xf numFmtId="0" fontId="4" fillId="0" borderId="0" xfId="0" applyFont="1"/>
    <xf numFmtId="0" fontId="2" fillId="0" borderId="0" xfId="0" applyFont="1" applyAlignment="1">
      <alignment horizontal="left"/>
    </xf>
    <xf numFmtId="0" fontId="3" fillId="0" borderId="0" xfId="0" applyFont="1" applyAlignment="1">
      <alignment horizontal="left"/>
    </xf>
    <xf numFmtId="0" fontId="3" fillId="0" borderId="0" xfId="2" applyFont="1" applyAlignment="1">
      <alignment horizontal="left"/>
    </xf>
    <xf numFmtId="164" fontId="3" fillId="0" borderId="0" xfId="1" applyFont="1" applyAlignment="1">
      <alignment horizontal="left"/>
    </xf>
    <xf numFmtId="0" fontId="8" fillId="0" borderId="0" xfId="0" applyFont="1" applyAlignment="1">
      <alignment horizontal="left"/>
    </xf>
    <xf numFmtId="165" fontId="3" fillId="0" borderId="0" xfId="0" applyNumberFormat="1" applyFont="1" applyAlignment="1">
      <alignment horizontal="left"/>
    </xf>
    <xf numFmtId="165" fontId="3" fillId="0" borderId="0" xfId="1" applyNumberFormat="1" applyFont="1" applyAlignment="1">
      <alignment horizontal="left"/>
    </xf>
    <xf numFmtId="165" fontId="2" fillId="0" borderId="0" xfId="0" applyNumberFormat="1" applyFont="1" applyAlignment="1">
      <alignment horizontal="left"/>
    </xf>
    <xf numFmtId="3" fontId="3" fillId="0" borderId="0" xfId="0" applyNumberFormat="1" applyFont="1" applyAlignment="1">
      <alignment horizontal="left"/>
    </xf>
    <xf numFmtId="9" fontId="3" fillId="0" borderId="0" xfId="2" applyNumberFormat="1" applyFont="1" applyAlignment="1">
      <alignment horizontal="left"/>
    </xf>
    <xf numFmtId="0" fontId="3" fillId="0" borderId="0" xfId="0" applyFont="1" applyAlignment="1">
      <alignment horizontal="left" wrapText="1"/>
    </xf>
    <xf numFmtId="165" fontId="8" fillId="0" borderId="0" xfId="1" applyNumberFormat="1" applyFont="1" applyAlignment="1">
      <alignment horizontal="left"/>
    </xf>
    <xf numFmtId="0" fontId="0" fillId="0" borderId="0" xfId="0"/>
    <xf numFmtId="0" fontId="3" fillId="0" borderId="0" xfId="0" applyFont="1"/>
    <xf numFmtId="0" fontId="4" fillId="0" borderId="0" xfId="0" applyFont="1"/>
    <xf numFmtId="166" fontId="3" fillId="0" borderId="0" xfId="0" applyNumberFormat="1" applyFont="1" applyAlignment="1">
      <alignment horizontal="left"/>
    </xf>
    <xf numFmtId="166" fontId="3" fillId="0" borderId="0" xfId="0" applyNumberFormat="1" applyFont="1"/>
    <xf numFmtId="6" fontId="8" fillId="0" borderId="0" xfId="0" applyNumberFormat="1" applyFont="1" applyAlignment="1">
      <alignment horizontal="left"/>
    </xf>
  </cellXfs>
  <cellStyles count="3">
    <cellStyle name="Komma 2" xfId="1"/>
    <cellStyle name="Standaard" xfId="0" builtinId="0"/>
    <cellStyle name="Standaard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6"/>
  <sheetViews>
    <sheetView tabSelected="1" zoomScale="98" zoomScaleNormal="98" workbookViewId="0">
      <pane xSplit="2" ySplit="3" topLeftCell="M4" activePane="bottomRight" state="frozen"/>
      <selection pane="topRight" activeCell="B1" sqref="B1"/>
      <selection pane="bottomLeft" activeCell="A2" sqref="A2"/>
      <selection pane="bottomRight" activeCell="R7" sqref="R7"/>
    </sheetView>
  </sheetViews>
  <sheetFormatPr defaultColWidth="9" defaultRowHeight="14.25" x14ac:dyDescent="0.2"/>
  <cols>
    <col min="1" max="1" width="3.625" style="2" bestFit="1" customWidth="1"/>
    <col min="2" max="2" width="92.625" style="2" bestFit="1" customWidth="1"/>
    <col min="3" max="3" width="11.125" style="2" bestFit="1" customWidth="1"/>
    <col min="4" max="4" width="15.5" style="2" bestFit="1" customWidth="1"/>
    <col min="5" max="5" width="15.375" style="7" customWidth="1"/>
    <col min="6" max="6" width="10.625" style="2" bestFit="1" customWidth="1"/>
    <col min="7" max="7" width="11.125" style="2" bestFit="1" customWidth="1"/>
    <col min="8" max="8" width="13.875" style="5" customWidth="1"/>
    <col min="9" max="10" width="10.625" style="7" bestFit="1" customWidth="1"/>
    <col min="11" max="11" width="9.125" style="2" bestFit="1" customWidth="1"/>
    <col min="12" max="12" width="13.125" style="2" customWidth="1"/>
    <col min="13" max="13" width="9.125" style="2" bestFit="1" customWidth="1"/>
    <col min="14" max="14" width="16" style="2" customWidth="1"/>
    <col min="15" max="15" width="10.625" style="2" bestFit="1" customWidth="1"/>
    <col min="16" max="16" width="12.125" style="6" bestFit="1" customWidth="1"/>
    <col min="17" max="17" width="14" style="2" bestFit="1" customWidth="1"/>
    <col min="18" max="18" width="14.125" style="2" customWidth="1"/>
    <col min="19" max="19" width="14.875" style="2" customWidth="1"/>
    <col min="20" max="20" width="16.125" style="2" customWidth="1"/>
    <col min="21" max="21" width="11.125" style="2" bestFit="1" customWidth="1"/>
    <col min="22" max="23" width="10.625" style="2" bestFit="1" customWidth="1"/>
    <col min="24" max="24" width="14.875" style="2" customWidth="1"/>
    <col min="25" max="25" width="12.375" style="2" customWidth="1"/>
    <col min="26" max="26" width="14.875" style="2" customWidth="1"/>
    <col min="27" max="27" width="13.125" style="2" customWidth="1"/>
    <col min="28" max="28" width="30.375" style="2" bestFit="1" customWidth="1"/>
    <col min="29" max="16384" width="9" style="2"/>
  </cols>
  <sheetData>
    <row r="1" spans="1:35" ht="15" x14ac:dyDescent="0.25">
      <c r="B1" s="3" t="s">
        <v>104</v>
      </c>
      <c r="K1" s="23"/>
      <c r="L1" s="23"/>
      <c r="M1" s="23"/>
      <c r="N1" s="23"/>
    </row>
    <row r="2" spans="1:35" s="22" customFormat="1" ht="15" x14ac:dyDescent="0.25">
      <c r="B2" s="23" t="s">
        <v>103</v>
      </c>
      <c r="K2" s="23"/>
      <c r="L2" s="23"/>
      <c r="M2" s="23"/>
      <c r="N2" s="23"/>
    </row>
    <row r="3" spans="1:35" s="3" customFormat="1" ht="15" x14ac:dyDescent="0.25">
      <c r="A3" s="3" t="s">
        <v>33</v>
      </c>
      <c r="C3" s="23" t="s">
        <v>30</v>
      </c>
      <c r="D3" s="23" t="s">
        <v>4</v>
      </c>
      <c r="E3" s="23" t="s">
        <v>76</v>
      </c>
      <c r="F3" s="3" t="s">
        <v>28</v>
      </c>
      <c r="G3" s="3" t="s">
        <v>29</v>
      </c>
      <c r="H3" s="23" t="s">
        <v>62</v>
      </c>
      <c r="I3" s="8" t="s">
        <v>78</v>
      </c>
      <c r="J3" s="23" t="s">
        <v>87</v>
      </c>
      <c r="K3" s="23" t="s">
        <v>20</v>
      </c>
      <c r="L3" s="23" t="s">
        <v>0</v>
      </c>
      <c r="M3" s="23" t="s">
        <v>17</v>
      </c>
      <c r="N3" s="23" t="s">
        <v>22</v>
      </c>
      <c r="O3" s="3" t="s">
        <v>2</v>
      </c>
      <c r="P3" s="23" t="s">
        <v>72</v>
      </c>
      <c r="Q3" s="23" t="s">
        <v>73</v>
      </c>
      <c r="R3" s="3" t="s">
        <v>40</v>
      </c>
      <c r="S3" s="23" t="s">
        <v>39</v>
      </c>
      <c r="T3" s="23" t="s">
        <v>1</v>
      </c>
      <c r="U3" s="23" t="s">
        <v>26</v>
      </c>
      <c r="V3" s="23" t="s">
        <v>31</v>
      </c>
      <c r="W3" s="23" t="s">
        <v>3</v>
      </c>
      <c r="X3" s="23" t="s">
        <v>23</v>
      </c>
      <c r="Y3" s="23" t="s">
        <v>61</v>
      </c>
      <c r="Z3" s="23" t="s">
        <v>65</v>
      </c>
      <c r="AA3" s="23" t="s">
        <v>75</v>
      </c>
      <c r="AB3" s="23" t="s">
        <v>5</v>
      </c>
    </row>
    <row r="4" spans="1:35" x14ac:dyDescent="0.2">
      <c r="A4" s="2">
        <v>1</v>
      </c>
      <c r="B4" s="1" t="s">
        <v>43</v>
      </c>
      <c r="C4" s="10" t="s">
        <v>6</v>
      </c>
      <c r="D4" s="10" t="s">
        <v>6</v>
      </c>
      <c r="E4" s="10" t="s">
        <v>6</v>
      </c>
      <c r="F4" s="10" t="s">
        <v>18</v>
      </c>
      <c r="G4" s="10" t="s">
        <v>18</v>
      </c>
      <c r="H4" s="10" t="s">
        <v>6</v>
      </c>
      <c r="I4" s="11" t="s">
        <v>6</v>
      </c>
      <c r="J4" s="22" t="s">
        <v>6</v>
      </c>
      <c r="K4" s="10" t="s">
        <v>6</v>
      </c>
      <c r="L4" s="10" t="s">
        <v>6</v>
      </c>
      <c r="M4" s="10" t="s">
        <v>18</v>
      </c>
      <c r="N4" s="12" t="s">
        <v>6</v>
      </c>
      <c r="O4" s="10" t="s">
        <v>6</v>
      </c>
      <c r="P4" s="10" t="s">
        <v>6</v>
      </c>
      <c r="Q4" s="10" t="s">
        <v>74</v>
      </c>
      <c r="R4" s="10" t="s">
        <v>6</v>
      </c>
      <c r="S4" s="10" t="s">
        <v>6</v>
      </c>
      <c r="T4" s="9" t="s">
        <v>6</v>
      </c>
      <c r="U4" s="10" t="s">
        <v>6</v>
      </c>
      <c r="V4" s="10" t="s">
        <v>6</v>
      </c>
      <c r="W4" s="10" t="s">
        <v>7</v>
      </c>
      <c r="X4" s="12" t="s">
        <v>6</v>
      </c>
      <c r="Y4" s="10" t="s">
        <v>6</v>
      </c>
      <c r="Z4" s="10" t="s">
        <v>6</v>
      </c>
      <c r="AA4" s="10" t="s">
        <v>6</v>
      </c>
      <c r="AB4" s="13" t="s">
        <v>68</v>
      </c>
      <c r="AC4" s="10"/>
      <c r="AD4" s="10"/>
      <c r="AE4" s="10"/>
      <c r="AF4" s="10"/>
      <c r="AG4" s="10"/>
      <c r="AH4" s="10"/>
      <c r="AI4" s="10"/>
    </row>
    <row r="5" spans="1:35" x14ac:dyDescent="0.2">
      <c r="A5" s="2">
        <v>2</v>
      </c>
      <c r="B5" s="1" t="s">
        <v>45</v>
      </c>
      <c r="C5" s="10" t="s">
        <v>12</v>
      </c>
      <c r="D5" s="10" t="s">
        <v>12</v>
      </c>
      <c r="E5" s="10" t="s">
        <v>12</v>
      </c>
      <c r="F5" s="10" t="s">
        <v>12</v>
      </c>
      <c r="G5" s="10" t="s">
        <v>24</v>
      </c>
      <c r="H5" s="10" t="s">
        <v>63</v>
      </c>
      <c r="I5" s="11" t="s">
        <v>12</v>
      </c>
      <c r="J5" s="22" t="s">
        <v>88</v>
      </c>
      <c r="K5" s="10" t="s">
        <v>12</v>
      </c>
      <c r="L5" s="10" t="s">
        <v>12</v>
      </c>
      <c r="M5" s="10" t="s">
        <v>12</v>
      </c>
      <c r="N5" s="12" t="s">
        <v>12</v>
      </c>
      <c r="O5" s="10" t="s">
        <v>12</v>
      </c>
      <c r="P5" s="10" t="s">
        <v>12</v>
      </c>
      <c r="Q5" s="10" t="s">
        <v>12</v>
      </c>
      <c r="R5" s="10" t="s">
        <v>12</v>
      </c>
      <c r="S5" s="10" t="s">
        <v>12</v>
      </c>
      <c r="T5" s="9" t="s">
        <v>12</v>
      </c>
      <c r="U5" s="10" t="s">
        <v>12</v>
      </c>
      <c r="V5" s="10" t="s">
        <v>12</v>
      </c>
      <c r="W5" s="10" t="s">
        <v>66</v>
      </c>
      <c r="X5" s="12" t="s">
        <v>24</v>
      </c>
      <c r="Y5" s="10" t="s">
        <v>12</v>
      </c>
      <c r="Z5" s="10"/>
      <c r="AA5" s="10" t="s">
        <v>12</v>
      </c>
      <c r="AB5" s="13" t="s">
        <v>69</v>
      </c>
      <c r="AC5" s="10"/>
      <c r="AD5" s="10"/>
      <c r="AE5" s="10"/>
      <c r="AF5" s="10"/>
      <c r="AG5" s="10"/>
      <c r="AH5" s="10"/>
      <c r="AI5" s="10"/>
    </row>
    <row r="6" spans="1:35" ht="15.75" x14ac:dyDescent="0.25">
      <c r="B6" s="4" t="s">
        <v>46</v>
      </c>
      <c r="C6" s="14">
        <v>500</v>
      </c>
      <c r="D6" s="14">
        <v>750</v>
      </c>
      <c r="E6" s="14">
        <v>525</v>
      </c>
      <c r="F6" s="14"/>
      <c r="G6" s="14"/>
      <c r="H6" s="14"/>
      <c r="I6" s="14">
        <v>581</v>
      </c>
      <c r="J6" s="21"/>
      <c r="K6" s="10" t="s">
        <v>80</v>
      </c>
      <c r="L6" s="14"/>
      <c r="M6" s="10" t="s">
        <v>80</v>
      </c>
      <c r="N6" s="14">
        <v>201.5</v>
      </c>
      <c r="O6" s="14">
        <v>750</v>
      </c>
      <c r="P6" s="14"/>
      <c r="Q6" s="14"/>
      <c r="R6" s="14" t="s">
        <v>106</v>
      </c>
      <c r="S6" s="14">
        <v>600</v>
      </c>
      <c r="T6" s="14">
        <v>550</v>
      </c>
      <c r="U6" s="14"/>
      <c r="V6" s="14">
        <v>1000</v>
      </c>
      <c r="W6" s="14">
        <v>5000</v>
      </c>
      <c r="X6" s="14" t="s">
        <v>51</v>
      </c>
      <c r="Y6" s="14"/>
      <c r="Z6" s="14">
        <v>750</v>
      </c>
      <c r="AA6" s="14"/>
      <c r="AB6" s="14">
        <v>550</v>
      </c>
      <c r="AC6" s="10"/>
      <c r="AD6" s="10"/>
      <c r="AE6" s="10"/>
      <c r="AF6" s="10"/>
      <c r="AG6" s="10"/>
      <c r="AH6" s="10"/>
      <c r="AI6" s="10"/>
    </row>
    <row r="7" spans="1:35" ht="15.75" x14ac:dyDescent="0.25">
      <c r="B7" s="4" t="s">
        <v>47</v>
      </c>
      <c r="C7" s="14">
        <v>250</v>
      </c>
      <c r="D7" s="14">
        <v>300</v>
      </c>
      <c r="E7" s="14">
        <v>200</v>
      </c>
      <c r="F7" s="14"/>
      <c r="G7" s="14"/>
      <c r="H7" s="14"/>
      <c r="I7" s="14">
        <v>200</v>
      </c>
      <c r="J7" s="21"/>
      <c r="K7" s="14">
        <v>375</v>
      </c>
      <c r="L7" s="14"/>
      <c r="M7" s="14">
        <v>250</v>
      </c>
      <c r="N7" s="14">
        <v>403</v>
      </c>
      <c r="O7" s="14">
        <v>300</v>
      </c>
      <c r="P7" s="14"/>
      <c r="Q7" s="14"/>
      <c r="R7" s="14">
        <v>300</v>
      </c>
      <c r="S7" s="14">
        <v>300</v>
      </c>
      <c r="T7" s="14">
        <v>260</v>
      </c>
      <c r="U7" s="14"/>
      <c r="V7" s="14">
        <v>350</v>
      </c>
      <c r="W7" s="14">
        <v>250</v>
      </c>
      <c r="X7" s="14" t="s">
        <v>52</v>
      </c>
      <c r="Y7" s="14"/>
      <c r="Z7" s="14">
        <v>550</v>
      </c>
      <c r="AA7" s="14"/>
      <c r="AB7" s="14">
        <v>200</v>
      </c>
      <c r="AC7" s="14"/>
      <c r="AD7" s="10"/>
      <c r="AE7" s="10"/>
      <c r="AF7" s="10"/>
      <c r="AG7" s="10"/>
      <c r="AH7" s="10"/>
      <c r="AI7" s="10"/>
    </row>
    <row r="8" spans="1:35" x14ac:dyDescent="0.2">
      <c r="B8" s="4" t="s">
        <v>48</v>
      </c>
      <c r="C8" s="10" t="s">
        <v>9</v>
      </c>
      <c r="D8" s="10" t="s">
        <v>80</v>
      </c>
      <c r="E8" s="10" t="s">
        <v>77</v>
      </c>
      <c r="F8" s="10"/>
      <c r="G8" s="10"/>
      <c r="H8" s="10"/>
      <c r="I8" s="11" t="s">
        <v>9</v>
      </c>
      <c r="J8" s="22" t="s">
        <v>89</v>
      </c>
      <c r="K8" s="10"/>
      <c r="L8" s="10"/>
      <c r="M8" s="10" t="s">
        <v>9</v>
      </c>
      <c r="N8" s="10" t="s">
        <v>9</v>
      </c>
      <c r="O8" s="10" t="s">
        <v>9</v>
      </c>
      <c r="P8" s="10"/>
      <c r="Q8" s="10"/>
      <c r="R8" s="10" t="s">
        <v>9</v>
      </c>
      <c r="S8" s="10" t="s">
        <v>9</v>
      </c>
      <c r="T8" s="9" t="s">
        <v>8</v>
      </c>
      <c r="U8" s="10"/>
      <c r="V8" s="10" t="s">
        <v>84</v>
      </c>
      <c r="W8" s="10" t="s">
        <v>67</v>
      </c>
      <c r="X8" s="12" t="s">
        <v>53</v>
      </c>
      <c r="Y8" s="10"/>
      <c r="Z8" s="10" t="s">
        <v>8</v>
      </c>
      <c r="AA8" s="10"/>
      <c r="AB8" s="10" t="s">
        <v>9</v>
      </c>
      <c r="AC8" s="10"/>
      <c r="AD8" s="10"/>
      <c r="AE8" s="10"/>
      <c r="AF8" s="10"/>
      <c r="AG8" s="10"/>
      <c r="AH8" s="10"/>
      <c r="AI8" s="10"/>
    </row>
    <row r="9" spans="1:35" x14ac:dyDescent="0.2">
      <c r="A9" s="2">
        <v>3</v>
      </c>
      <c r="B9" s="1" t="s">
        <v>34</v>
      </c>
      <c r="C9" s="10" t="s">
        <v>9</v>
      </c>
      <c r="D9" s="10" t="s">
        <v>8</v>
      </c>
      <c r="E9" s="10" t="s">
        <v>8</v>
      </c>
      <c r="F9" s="10" t="s">
        <v>8</v>
      </c>
      <c r="G9" s="10" t="s">
        <v>8</v>
      </c>
      <c r="H9" s="10" t="s">
        <v>8</v>
      </c>
      <c r="I9" s="11" t="s">
        <v>9</v>
      </c>
      <c r="J9" s="22" t="s">
        <v>8</v>
      </c>
      <c r="K9" s="10" t="s">
        <v>9</v>
      </c>
      <c r="L9" s="10" t="s">
        <v>8</v>
      </c>
      <c r="M9" s="10" t="s">
        <v>9</v>
      </c>
      <c r="N9" s="10" t="s">
        <v>9</v>
      </c>
      <c r="O9" s="10" t="s">
        <v>9</v>
      </c>
      <c r="P9" s="10" t="s">
        <v>9</v>
      </c>
      <c r="Q9" s="10" t="s">
        <v>9</v>
      </c>
      <c r="R9" s="10" t="s">
        <v>9</v>
      </c>
      <c r="S9" s="10" t="s">
        <v>9</v>
      </c>
      <c r="T9" s="9" t="s">
        <v>8</v>
      </c>
      <c r="U9" s="10" t="s">
        <v>9</v>
      </c>
      <c r="V9" s="10" t="s">
        <v>9</v>
      </c>
      <c r="W9" s="10" t="s">
        <v>8</v>
      </c>
      <c r="X9" s="12" t="s">
        <v>8</v>
      </c>
      <c r="Y9" s="10" t="s">
        <v>9</v>
      </c>
      <c r="Z9" s="10" t="s">
        <v>9</v>
      </c>
      <c r="AA9" s="10" t="s">
        <v>8</v>
      </c>
      <c r="AB9" s="13" t="s">
        <v>8</v>
      </c>
      <c r="AC9" s="10"/>
      <c r="AD9" s="10"/>
      <c r="AE9" s="10"/>
      <c r="AF9" s="10"/>
      <c r="AG9" s="10"/>
      <c r="AH9" s="10"/>
      <c r="AI9" s="10"/>
    </row>
    <row r="10" spans="1:35" x14ac:dyDescent="0.2">
      <c r="B10" s="1" t="s">
        <v>49</v>
      </c>
      <c r="C10" s="14">
        <v>40000</v>
      </c>
      <c r="D10" s="14" t="s">
        <v>11</v>
      </c>
      <c r="E10" s="14">
        <v>55000</v>
      </c>
      <c r="F10" s="14">
        <v>72500</v>
      </c>
      <c r="G10" s="14">
        <v>100000</v>
      </c>
      <c r="H10" s="14">
        <v>127500</v>
      </c>
      <c r="I10" s="15">
        <v>60000</v>
      </c>
      <c r="J10" s="15">
        <v>90000</v>
      </c>
      <c r="K10" s="15">
        <v>38000</v>
      </c>
      <c r="L10" s="10" t="s">
        <v>10</v>
      </c>
      <c r="M10" s="15">
        <v>110000</v>
      </c>
      <c r="N10" s="15">
        <v>21000</v>
      </c>
      <c r="O10" s="10">
        <v>24000</v>
      </c>
      <c r="P10" s="15">
        <v>225000</v>
      </c>
      <c r="Q10" s="15">
        <v>225000</v>
      </c>
      <c r="R10" s="15">
        <v>40000</v>
      </c>
      <c r="S10" s="15">
        <v>14000</v>
      </c>
      <c r="T10" s="16">
        <v>26500</v>
      </c>
      <c r="U10" s="15">
        <v>65000</v>
      </c>
      <c r="V10" s="15">
        <v>80000</v>
      </c>
      <c r="W10" s="16">
        <v>445000</v>
      </c>
      <c r="X10" s="14">
        <v>207000</v>
      </c>
      <c r="Y10" s="14">
        <v>50000</v>
      </c>
      <c r="Z10" s="14">
        <v>85000</v>
      </c>
      <c r="AA10" s="10" t="s">
        <v>10</v>
      </c>
      <c r="AB10" s="14">
        <v>87500</v>
      </c>
      <c r="AC10" s="10"/>
      <c r="AD10" s="10"/>
      <c r="AE10" s="10"/>
      <c r="AF10" s="10"/>
      <c r="AG10" s="10"/>
      <c r="AH10" s="10"/>
      <c r="AI10" s="10"/>
    </row>
    <row r="11" spans="1:35" x14ac:dyDescent="0.2">
      <c r="B11" s="2" t="s">
        <v>102</v>
      </c>
      <c r="C11" s="14">
        <v>0</v>
      </c>
      <c r="D11" s="10"/>
      <c r="E11" s="14">
        <v>25000</v>
      </c>
      <c r="F11" s="14">
        <v>17500</v>
      </c>
      <c r="G11" s="14">
        <v>100000</v>
      </c>
      <c r="H11" s="14">
        <v>30000</v>
      </c>
      <c r="I11" s="15">
        <v>0</v>
      </c>
      <c r="J11" s="15">
        <v>25000</v>
      </c>
      <c r="K11" s="15">
        <v>0</v>
      </c>
      <c r="L11" s="10"/>
      <c r="N11" s="15" t="s">
        <v>56</v>
      </c>
      <c r="O11" s="16">
        <v>0</v>
      </c>
      <c r="P11" s="16">
        <v>0</v>
      </c>
      <c r="Q11" s="16">
        <v>23301</v>
      </c>
      <c r="R11" s="16">
        <v>0</v>
      </c>
      <c r="S11" s="16">
        <v>0</v>
      </c>
      <c r="T11" s="16">
        <v>12000</v>
      </c>
      <c r="U11" s="10">
        <v>0</v>
      </c>
      <c r="V11" s="15">
        <v>0</v>
      </c>
      <c r="W11" s="16">
        <v>164000</v>
      </c>
      <c r="X11" s="14">
        <v>207000</v>
      </c>
      <c r="Y11" s="14">
        <v>0</v>
      </c>
      <c r="Z11" s="14">
        <v>0</v>
      </c>
      <c r="AA11" s="10"/>
      <c r="AB11" s="14" t="s">
        <v>70</v>
      </c>
      <c r="AC11" s="10"/>
      <c r="AD11" s="10"/>
      <c r="AE11" s="10"/>
      <c r="AF11" s="10"/>
      <c r="AG11" s="10"/>
      <c r="AH11" s="10"/>
      <c r="AI11" s="10"/>
    </row>
    <row r="12" spans="1:35" x14ac:dyDescent="0.2">
      <c r="A12" s="2">
        <v>4</v>
      </c>
      <c r="B12" s="1" t="s">
        <v>35</v>
      </c>
      <c r="C12" s="14">
        <v>3000</v>
      </c>
      <c r="D12" s="10" t="s">
        <v>81</v>
      </c>
      <c r="E12" s="14"/>
      <c r="F12" s="10"/>
      <c r="G12" s="10"/>
      <c r="H12" s="10"/>
      <c r="I12" s="15">
        <v>0</v>
      </c>
      <c r="J12" s="22" t="s">
        <v>90</v>
      </c>
      <c r="K12" s="20">
        <f>2100+1250</f>
        <v>3350</v>
      </c>
      <c r="L12" s="10"/>
      <c r="M12" s="15">
        <v>7000</v>
      </c>
      <c r="N12" s="10" t="s">
        <v>9</v>
      </c>
      <c r="O12" s="16">
        <v>2000</v>
      </c>
      <c r="P12" s="16"/>
      <c r="Q12" s="16"/>
      <c r="R12" s="16">
        <v>1500</v>
      </c>
      <c r="S12" s="16">
        <v>500</v>
      </c>
      <c r="T12" s="16">
        <v>12500</v>
      </c>
      <c r="U12" s="16"/>
      <c r="V12" s="15" t="s">
        <v>85</v>
      </c>
      <c r="W12" s="16" t="s">
        <v>86</v>
      </c>
      <c r="X12" s="14" t="s">
        <v>54</v>
      </c>
      <c r="Y12" s="14"/>
      <c r="Z12" s="14">
        <v>10000</v>
      </c>
      <c r="AA12" s="10"/>
      <c r="AB12" s="16">
        <v>40000</v>
      </c>
      <c r="AC12" s="10"/>
      <c r="AD12" s="10"/>
      <c r="AE12" s="10"/>
      <c r="AF12" s="10"/>
      <c r="AG12" s="10"/>
      <c r="AH12" s="10"/>
      <c r="AI12" s="10"/>
    </row>
    <row r="13" spans="1:35" x14ac:dyDescent="0.2">
      <c r="A13" s="2">
        <v>5</v>
      </c>
      <c r="B13" s="1" t="s">
        <v>21</v>
      </c>
      <c r="C13" s="14">
        <v>43000</v>
      </c>
      <c r="D13" s="14">
        <v>54000</v>
      </c>
      <c r="E13" s="14">
        <v>80000</v>
      </c>
      <c r="F13" s="14">
        <f>SUM(F10:F12)</f>
        <v>90000</v>
      </c>
      <c r="G13" s="14">
        <f t="shared" ref="G13" si="0">SUM(G10:G12)</f>
        <v>200000</v>
      </c>
      <c r="H13" s="15">
        <v>67000</v>
      </c>
      <c r="I13" s="15">
        <v>60000</v>
      </c>
      <c r="J13" s="22">
        <v>115000</v>
      </c>
      <c r="K13" s="15">
        <f t="shared" ref="K13" si="1">SUM(K10:K12)</f>
        <v>41350</v>
      </c>
      <c r="L13" s="15">
        <f t="shared" ref="L13" si="2">SUM(L10:L12)</f>
        <v>0</v>
      </c>
      <c r="M13" s="15">
        <f>SUM(M10:M12)</f>
        <v>117000</v>
      </c>
      <c r="N13" s="15">
        <v>21000</v>
      </c>
      <c r="O13" s="16">
        <v>24000</v>
      </c>
      <c r="P13" s="16">
        <v>225000</v>
      </c>
      <c r="Q13" s="16">
        <v>225000</v>
      </c>
      <c r="R13" s="16">
        <f t="shared" ref="R13" si="3">SUM(R10:R12)</f>
        <v>41500</v>
      </c>
      <c r="S13" s="16">
        <f t="shared" ref="S13" si="4">SUM(S10:S12)</f>
        <v>14500</v>
      </c>
      <c r="T13" s="16">
        <v>38500</v>
      </c>
      <c r="U13" s="16">
        <f t="shared" ref="U13" si="5">SUM(U10:U12)</f>
        <v>65000</v>
      </c>
      <c r="V13" s="15">
        <v>80000</v>
      </c>
      <c r="W13" s="16">
        <v>609000</v>
      </c>
      <c r="X13" s="14">
        <v>414000</v>
      </c>
      <c r="Y13" s="14">
        <v>50000</v>
      </c>
      <c r="Z13" s="14">
        <v>85000</v>
      </c>
      <c r="AA13" s="10">
        <f t="shared" ref="AA13" si="6">SUM(AA10:AA12)</f>
        <v>0</v>
      </c>
      <c r="AB13" s="26">
        <v>332500</v>
      </c>
      <c r="AC13" s="10"/>
      <c r="AD13" s="10"/>
      <c r="AE13" s="10"/>
      <c r="AF13" s="10"/>
      <c r="AG13" s="10"/>
      <c r="AH13" s="10"/>
      <c r="AI13" s="10"/>
    </row>
    <row r="14" spans="1:35" x14ac:dyDescent="0.2">
      <c r="A14" s="22">
        <v>6</v>
      </c>
      <c r="B14" s="1" t="s">
        <v>36</v>
      </c>
      <c r="C14" s="14">
        <v>0</v>
      </c>
      <c r="D14" s="14">
        <v>0</v>
      </c>
      <c r="E14" s="14">
        <v>4000</v>
      </c>
      <c r="F14" s="14">
        <v>0</v>
      </c>
      <c r="G14" s="10" t="s">
        <v>13</v>
      </c>
      <c r="H14" s="10" t="s">
        <v>13</v>
      </c>
      <c r="I14" s="18">
        <v>0.06</v>
      </c>
      <c r="J14" s="22" t="s">
        <v>91</v>
      </c>
      <c r="K14" s="15">
        <v>5700</v>
      </c>
      <c r="L14" s="15">
        <v>1500</v>
      </c>
      <c r="M14" s="15">
        <v>500</v>
      </c>
      <c r="N14" s="15">
        <v>1050</v>
      </c>
      <c r="O14" s="16">
        <v>1700</v>
      </c>
      <c r="P14" s="16">
        <v>20000</v>
      </c>
      <c r="Q14" s="16">
        <v>0</v>
      </c>
      <c r="R14" s="16">
        <v>1000</v>
      </c>
      <c r="S14" s="16">
        <v>400</v>
      </c>
      <c r="T14" s="16">
        <v>1500</v>
      </c>
      <c r="U14" s="16">
        <v>1500</v>
      </c>
      <c r="V14" s="15">
        <v>0</v>
      </c>
      <c r="W14" s="14" t="s">
        <v>13</v>
      </c>
      <c r="X14" s="14">
        <v>10000</v>
      </c>
      <c r="Y14" s="14">
        <v>700</v>
      </c>
      <c r="Z14" s="14">
        <v>5200</v>
      </c>
      <c r="AA14" s="10">
        <v>4000</v>
      </c>
      <c r="AB14" s="13" t="s">
        <v>14</v>
      </c>
      <c r="AC14" s="10"/>
      <c r="AD14" s="10"/>
      <c r="AE14" s="10"/>
      <c r="AF14" s="10"/>
      <c r="AG14" s="10"/>
      <c r="AH14" s="10"/>
      <c r="AI14" s="10"/>
    </row>
    <row r="15" spans="1:35" x14ac:dyDescent="0.2">
      <c r="A15" s="22">
        <v>7</v>
      </c>
      <c r="B15" s="1" t="s">
        <v>44</v>
      </c>
      <c r="C15" s="14">
        <v>50</v>
      </c>
      <c r="D15" s="10" t="s">
        <v>8</v>
      </c>
      <c r="E15" s="10" t="s">
        <v>8</v>
      </c>
      <c r="F15" s="19" t="s">
        <v>9</v>
      </c>
      <c r="G15" s="19" t="s">
        <v>13</v>
      </c>
      <c r="H15" s="10" t="s">
        <v>64</v>
      </c>
      <c r="I15" s="11" t="s">
        <v>79</v>
      </c>
      <c r="J15" s="22" t="s">
        <v>8</v>
      </c>
      <c r="K15" s="10" t="s">
        <v>93</v>
      </c>
      <c r="L15" s="10" t="s">
        <v>9</v>
      </c>
      <c r="M15" s="10" t="s">
        <v>19</v>
      </c>
      <c r="N15" s="12" t="s">
        <v>16</v>
      </c>
      <c r="O15" s="10" t="s">
        <v>105</v>
      </c>
      <c r="P15" s="19" t="s">
        <v>27</v>
      </c>
      <c r="Q15" s="19" t="s">
        <v>27</v>
      </c>
      <c r="R15" s="10" t="s">
        <v>16</v>
      </c>
      <c r="S15" s="10" t="s">
        <v>16</v>
      </c>
      <c r="T15" s="16">
        <v>60</v>
      </c>
      <c r="U15" s="19" t="s">
        <v>9</v>
      </c>
      <c r="V15" s="10" t="s">
        <v>32</v>
      </c>
      <c r="W15" s="10" t="s">
        <v>8</v>
      </c>
      <c r="X15" s="12" t="s">
        <v>25</v>
      </c>
      <c r="Y15" s="19" t="s">
        <v>60</v>
      </c>
      <c r="Z15" s="10" t="s">
        <v>8</v>
      </c>
      <c r="AA15" s="10" t="s">
        <v>8</v>
      </c>
      <c r="AB15" s="13" t="s">
        <v>8</v>
      </c>
      <c r="AC15" s="10"/>
      <c r="AD15" s="10"/>
      <c r="AE15" s="10"/>
      <c r="AF15" s="10"/>
      <c r="AG15" s="10"/>
      <c r="AH15" s="10"/>
      <c r="AI15" s="10"/>
    </row>
    <row r="16" spans="1:35" x14ac:dyDescent="0.2">
      <c r="A16" s="22">
        <v>8</v>
      </c>
      <c r="B16" s="2" t="s">
        <v>37</v>
      </c>
      <c r="C16" s="10" t="s">
        <v>9</v>
      </c>
      <c r="D16" s="10" t="s">
        <v>9</v>
      </c>
      <c r="E16" s="10" t="s">
        <v>9</v>
      </c>
      <c r="F16" s="19" t="s">
        <v>9</v>
      </c>
      <c r="G16" s="19" t="s">
        <v>9</v>
      </c>
      <c r="H16" s="10" t="s">
        <v>9</v>
      </c>
      <c r="I16" s="11" t="s">
        <v>50</v>
      </c>
      <c r="J16" s="22" t="s">
        <v>92</v>
      </c>
      <c r="K16" s="10" t="s">
        <v>59</v>
      </c>
      <c r="L16" s="10" t="s">
        <v>15</v>
      </c>
      <c r="M16" s="10" t="s">
        <v>9</v>
      </c>
      <c r="N16" s="12" t="s">
        <v>57</v>
      </c>
      <c r="O16" s="10" t="s">
        <v>9</v>
      </c>
      <c r="P16" s="19" t="s">
        <v>9</v>
      </c>
      <c r="Q16" s="10" t="s">
        <v>9</v>
      </c>
      <c r="R16" s="10" t="s">
        <v>50</v>
      </c>
      <c r="S16" s="10"/>
      <c r="T16" s="9" t="s">
        <v>18</v>
      </c>
      <c r="U16" s="19" t="s">
        <v>9</v>
      </c>
      <c r="V16" s="10" t="s">
        <v>9</v>
      </c>
      <c r="W16" s="10" t="s">
        <v>9</v>
      </c>
      <c r="X16" s="10" t="s">
        <v>9</v>
      </c>
      <c r="Y16" s="19" t="s">
        <v>9</v>
      </c>
      <c r="Z16" s="10" t="s">
        <v>9</v>
      </c>
      <c r="AA16" s="10" t="s">
        <v>15</v>
      </c>
      <c r="AB16" s="13" t="s">
        <v>9</v>
      </c>
      <c r="AC16" s="10"/>
      <c r="AD16" s="10"/>
      <c r="AE16" s="10"/>
      <c r="AF16" s="10"/>
      <c r="AG16" s="10"/>
      <c r="AH16" s="10"/>
      <c r="AI16" s="10"/>
    </row>
    <row r="17" spans="1:37" x14ac:dyDescent="0.2">
      <c r="A17" s="22">
        <v>9</v>
      </c>
      <c r="B17" s="2" t="s">
        <v>41</v>
      </c>
      <c r="C17" s="17">
        <v>17000</v>
      </c>
      <c r="D17" s="17">
        <f>18401+8871</f>
        <v>27272</v>
      </c>
      <c r="E17" s="17">
        <v>30000</v>
      </c>
      <c r="F17" s="17">
        <v>15000</v>
      </c>
      <c r="G17" s="17">
        <v>67000</v>
      </c>
      <c r="H17" s="17" t="s">
        <v>82</v>
      </c>
      <c r="I17" s="17">
        <v>18000</v>
      </c>
      <c r="J17" s="22">
        <v>32000</v>
      </c>
      <c r="K17" s="17">
        <v>19000</v>
      </c>
      <c r="L17" s="17" t="s">
        <v>94</v>
      </c>
      <c r="M17" s="17">
        <v>20000</v>
      </c>
      <c r="N17" s="17">
        <v>12650</v>
      </c>
      <c r="O17" s="17">
        <v>13000</v>
      </c>
      <c r="P17" s="17">
        <v>91000</v>
      </c>
      <c r="Q17" s="17">
        <v>91000</v>
      </c>
      <c r="R17" s="17">
        <v>16500</v>
      </c>
      <c r="S17" s="17">
        <v>6100</v>
      </c>
      <c r="T17" s="17">
        <v>10500</v>
      </c>
      <c r="U17" s="17">
        <v>22000</v>
      </c>
      <c r="V17" s="17">
        <v>20000</v>
      </c>
      <c r="W17" s="17">
        <v>58000</v>
      </c>
      <c r="X17" s="17">
        <v>77000</v>
      </c>
      <c r="Y17" s="17">
        <v>31000</v>
      </c>
      <c r="Z17" s="17">
        <v>23000</v>
      </c>
      <c r="AA17" s="17" t="s">
        <v>94</v>
      </c>
      <c r="AB17" s="17">
        <v>48000</v>
      </c>
      <c r="AC17" s="10"/>
      <c r="AD17" s="10"/>
      <c r="AE17" s="10"/>
      <c r="AF17" s="10"/>
      <c r="AG17" s="10"/>
      <c r="AH17" s="10"/>
      <c r="AI17" s="10"/>
    </row>
    <row r="18" spans="1:37" x14ac:dyDescent="0.2">
      <c r="A18" s="22">
        <v>10</v>
      </c>
      <c r="B18" s="2" t="s">
        <v>42</v>
      </c>
      <c r="C18" s="17">
        <v>100</v>
      </c>
      <c r="D18" s="17">
        <v>65</v>
      </c>
      <c r="E18" s="17">
        <v>154</v>
      </c>
      <c r="F18" s="17" t="s">
        <v>94</v>
      </c>
      <c r="G18" s="17" t="s">
        <v>94</v>
      </c>
      <c r="H18" s="17">
        <v>107</v>
      </c>
      <c r="I18" s="17" t="s">
        <v>83</v>
      </c>
      <c r="J18" s="22">
        <v>134</v>
      </c>
      <c r="K18" s="17">
        <v>63</v>
      </c>
      <c r="L18" s="17" t="s">
        <v>94</v>
      </c>
      <c r="M18" s="17">
        <v>83</v>
      </c>
      <c r="N18" s="17" t="s">
        <v>58</v>
      </c>
      <c r="O18" s="17">
        <v>57</v>
      </c>
      <c r="P18" s="17" t="s">
        <v>94</v>
      </c>
      <c r="Q18" s="17" t="s">
        <v>94</v>
      </c>
      <c r="R18" s="17">
        <v>80</v>
      </c>
      <c r="S18" s="17">
        <v>37</v>
      </c>
      <c r="T18" s="17">
        <v>71</v>
      </c>
      <c r="U18" s="17" t="s">
        <v>94</v>
      </c>
      <c r="V18" s="17">
        <v>200</v>
      </c>
      <c r="W18" s="17">
        <v>560</v>
      </c>
      <c r="X18" s="17">
        <v>585</v>
      </c>
      <c r="Y18" s="17" t="s">
        <v>94</v>
      </c>
      <c r="Z18" s="17">
        <v>140</v>
      </c>
      <c r="AA18" s="17" t="s">
        <v>94</v>
      </c>
      <c r="AB18" s="17">
        <v>219</v>
      </c>
      <c r="AC18" s="10"/>
      <c r="AD18" s="10"/>
      <c r="AE18" s="10"/>
      <c r="AF18" s="10"/>
      <c r="AG18" s="10"/>
      <c r="AH18" s="10"/>
      <c r="AI18" s="10"/>
    </row>
    <row r="19" spans="1:37" x14ac:dyDescent="0.2">
      <c r="A19" s="22">
        <v>11</v>
      </c>
      <c r="B19" s="2" t="s">
        <v>38</v>
      </c>
      <c r="C19" s="10"/>
      <c r="D19" s="10"/>
      <c r="E19" s="10"/>
      <c r="F19" s="10"/>
      <c r="G19" s="10"/>
      <c r="H19" s="10"/>
      <c r="I19" s="10"/>
      <c r="J19" s="10"/>
      <c r="K19" s="10"/>
      <c r="L19" s="10"/>
      <c r="M19" s="10"/>
      <c r="N19" s="10"/>
      <c r="O19" s="10"/>
      <c r="P19" s="10"/>
      <c r="Q19" s="10"/>
      <c r="R19" s="10"/>
      <c r="S19" s="10"/>
      <c r="T19" s="9" t="s">
        <v>55</v>
      </c>
      <c r="U19" s="10"/>
      <c r="V19" s="10" t="s">
        <v>71</v>
      </c>
      <c r="W19" s="10" t="s">
        <v>96</v>
      </c>
      <c r="X19" s="10"/>
      <c r="Y19" s="10"/>
      <c r="Z19" s="10"/>
      <c r="AA19" s="10"/>
      <c r="AB19" s="13"/>
      <c r="AC19" s="10"/>
      <c r="AD19" s="10"/>
      <c r="AE19" s="10"/>
      <c r="AF19" s="10"/>
      <c r="AG19" s="10"/>
      <c r="AH19" s="10"/>
      <c r="AI19" s="10"/>
    </row>
    <row r="20" spans="1:37" s="22" customFormat="1" x14ac:dyDescent="0.2">
      <c r="C20" s="10"/>
      <c r="D20" s="10"/>
      <c r="E20" s="10"/>
      <c r="F20" s="10"/>
      <c r="G20" s="10"/>
      <c r="H20" s="10"/>
      <c r="I20" s="10"/>
      <c r="J20" s="10"/>
      <c r="K20" s="10"/>
      <c r="L20" s="10"/>
      <c r="M20" s="10"/>
      <c r="N20" s="10"/>
      <c r="O20" s="10"/>
      <c r="P20" s="10"/>
      <c r="Q20" s="10"/>
      <c r="R20" s="10"/>
      <c r="S20" s="10"/>
      <c r="T20" s="9"/>
      <c r="U20" s="10"/>
      <c r="V20" s="10"/>
      <c r="W20" s="10"/>
      <c r="X20" s="10"/>
      <c r="Y20" s="10"/>
      <c r="Z20" s="10"/>
      <c r="AA20" s="10"/>
      <c r="AB20" s="13"/>
      <c r="AC20" s="10"/>
      <c r="AD20" s="10"/>
      <c r="AE20" s="10"/>
      <c r="AF20" s="10"/>
      <c r="AG20" s="10"/>
      <c r="AH20" s="10"/>
      <c r="AI20" s="10"/>
    </row>
    <row r="21" spans="1:37" x14ac:dyDescent="0.2">
      <c r="A21" s="22">
        <v>12</v>
      </c>
      <c r="B21" s="2" t="s">
        <v>95</v>
      </c>
      <c r="C21" s="24">
        <f>C13/C17</f>
        <v>2.5294117647058822</v>
      </c>
      <c r="D21" s="24">
        <f t="shared" ref="D21:Z21" si="7">D13/D17</f>
        <v>1.9800528014080376</v>
      </c>
      <c r="E21" s="24">
        <f t="shared" si="7"/>
        <v>2.6666666666666665</v>
      </c>
      <c r="F21" s="24">
        <f t="shared" si="7"/>
        <v>6</v>
      </c>
      <c r="G21" s="24">
        <f t="shared" si="7"/>
        <v>2.9850746268656718</v>
      </c>
      <c r="H21" s="24"/>
      <c r="I21" s="24">
        <f t="shared" si="7"/>
        <v>3.3333333333333335</v>
      </c>
      <c r="J21" s="24">
        <f t="shared" si="7"/>
        <v>3.59375</v>
      </c>
      <c r="K21" s="24">
        <f t="shared" si="7"/>
        <v>2.1763157894736844</v>
      </c>
      <c r="L21" s="24"/>
      <c r="M21" s="24">
        <f t="shared" si="7"/>
        <v>5.85</v>
      </c>
      <c r="N21" s="24">
        <f t="shared" si="7"/>
        <v>1.6600790513833992</v>
      </c>
      <c r="O21" s="24">
        <v>1.85</v>
      </c>
      <c r="P21" s="24">
        <f t="shared" si="7"/>
        <v>2.4725274725274726</v>
      </c>
      <c r="Q21" s="24">
        <f t="shared" si="7"/>
        <v>2.4725274725274726</v>
      </c>
      <c r="R21" s="24">
        <f t="shared" si="7"/>
        <v>2.5151515151515151</v>
      </c>
      <c r="S21" s="24">
        <f t="shared" si="7"/>
        <v>2.377049180327869</v>
      </c>
      <c r="T21" s="24">
        <f t="shared" si="7"/>
        <v>3.6666666666666665</v>
      </c>
      <c r="U21" s="24">
        <f t="shared" si="7"/>
        <v>2.9545454545454546</v>
      </c>
      <c r="V21" s="24">
        <f t="shared" si="7"/>
        <v>4</v>
      </c>
      <c r="W21" s="24">
        <f t="shared" si="7"/>
        <v>10.5</v>
      </c>
      <c r="X21" s="24">
        <f t="shared" si="7"/>
        <v>5.3766233766233764</v>
      </c>
      <c r="Y21" s="24">
        <f t="shared" si="7"/>
        <v>1.6129032258064515</v>
      </c>
      <c r="Z21" s="24">
        <f t="shared" si="7"/>
        <v>3.6956521739130435</v>
      </c>
      <c r="AA21" s="24"/>
      <c r="AB21" s="24">
        <f>AB13/AB17</f>
        <v>6.927083333333333</v>
      </c>
      <c r="AC21" s="10"/>
      <c r="AD21" s="10"/>
      <c r="AE21" s="10"/>
      <c r="AF21" s="10"/>
      <c r="AG21" s="10"/>
      <c r="AH21" s="10"/>
      <c r="AI21" s="10"/>
    </row>
    <row r="22" spans="1:37" x14ac:dyDescent="0.2">
      <c r="A22" s="22">
        <v>13</v>
      </c>
      <c r="B22" s="2" t="s">
        <v>98</v>
      </c>
      <c r="C22" s="14">
        <f>C13/C18</f>
        <v>430</v>
      </c>
      <c r="D22" s="14">
        <f t="shared" ref="D22:AB22" si="8">D13/D18</f>
        <v>830.76923076923072</v>
      </c>
      <c r="E22" s="14">
        <f t="shared" si="8"/>
        <v>519.48051948051943</v>
      </c>
      <c r="F22" s="14"/>
      <c r="G22" s="14"/>
      <c r="H22" s="14">
        <f t="shared" si="8"/>
        <v>626.1682242990654</v>
      </c>
      <c r="I22" s="14"/>
      <c r="J22" s="14">
        <f t="shared" si="8"/>
        <v>858.20895522388059</v>
      </c>
      <c r="K22" s="14">
        <f t="shared" si="8"/>
        <v>656.34920634920638</v>
      </c>
      <c r="L22" s="14"/>
      <c r="M22" s="14">
        <f t="shared" si="8"/>
        <v>1409.6385542168675</v>
      </c>
      <c r="N22" s="14"/>
      <c r="O22" s="14">
        <v>421</v>
      </c>
      <c r="P22" s="14"/>
      <c r="Q22" s="14"/>
      <c r="R22" s="14">
        <f t="shared" si="8"/>
        <v>518.75</v>
      </c>
      <c r="S22" s="14">
        <f t="shared" si="8"/>
        <v>391.89189189189187</v>
      </c>
      <c r="T22" s="14">
        <f t="shared" si="8"/>
        <v>542.25352112676057</v>
      </c>
      <c r="U22" s="14"/>
      <c r="V22" s="14">
        <f t="shared" si="8"/>
        <v>400</v>
      </c>
      <c r="W22" s="14">
        <f t="shared" si="8"/>
        <v>1087.5</v>
      </c>
      <c r="X22" s="14">
        <f t="shared" si="8"/>
        <v>707.69230769230774</v>
      </c>
      <c r="Y22" s="14"/>
      <c r="Z22" s="14">
        <f t="shared" si="8"/>
        <v>607.14285714285711</v>
      </c>
      <c r="AA22" s="14"/>
      <c r="AB22" s="14">
        <f t="shared" si="8"/>
        <v>1518.2648401826484</v>
      </c>
      <c r="AC22" s="10"/>
      <c r="AD22" s="10"/>
      <c r="AE22" s="10"/>
      <c r="AF22" s="10"/>
      <c r="AG22" s="10"/>
      <c r="AH22" s="10"/>
      <c r="AI22" s="10"/>
    </row>
    <row r="23" spans="1:37" x14ac:dyDescent="0.2">
      <c r="A23" s="22">
        <v>14</v>
      </c>
      <c r="B23" s="2" t="s">
        <v>99</v>
      </c>
      <c r="C23" s="24">
        <f>C11/C17</f>
        <v>0</v>
      </c>
      <c r="D23" s="24">
        <f t="shared" ref="D23:Z23" si="9">D11/D17</f>
        <v>0</v>
      </c>
      <c r="E23" s="24">
        <f t="shared" si="9"/>
        <v>0.83333333333333337</v>
      </c>
      <c r="F23" s="24">
        <f t="shared" si="9"/>
        <v>1.1666666666666667</v>
      </c>
      <c r="G23" s="24">
        <f t="shared" si="9"/>
        <v>1.4925373134328359</v>
      </c>
      <c r="H23" s="24"/>
      <c r="I23" s="24">
        <f t="shared" si="9"/>
        <v>0</v>
      </c>
      <c r="J23" s="24">
        <f t="shared" si="9"/>
        <v>0.78125</v>
      </c>
      <c r="K23" s="24">
        <f t="shared" si="9"/>
        <v>0</v>
      </c>
      <c r="L23" s="24"/>
      <c r="M23" s="24">
        <f t="shared" si="9"/>
        <v>0</v>
      </c>
      <c r="N23" s="24"/>
      <c r="O23" s="24">
        <v>0</v>
      </c>
      <c r="P23" s="24">
        <f t="shared" si="9"/>
        <v>0</v>
      </c>
      <c r="Q23" s="24">
        <f t="shared" si="9"/>
        <v>0.25605494505494508</v>
      </c>
      <c r="R23" s="24">
        <f t="shared" si="9"/>
        <v>0</v>
      </c>
      <c r="S23" s="24">
        <f t="shared" si="9"/>
        <v>0</v>
      </c>
      <c r="T23" s="24">
        <f t="shared" si="9"/>
        <v>1.1428571428571428</v>
      </c>
      <c r="U23" s="24">
        <f t="shared" si="9"/>
        <v>0</v>
      </c>
      <c r="V23" s="24">
        <f t="shared" si="9"/>
        <v>0</v>
      </c>
      <c r="W23" s="24">
        <f t="shared" si="9"/>
        <v>2.8275862068965516</v>
      </c>
      <c r="X23" s="24">
        <f t="shared" si="9"/>
        <v>2.6883116883116882</v>
      </c>
      <c r="Y23" s="24">
        <f t="shared" si="9"/>
        <v>0</v>
      </c>
      <c r="Z23" s="24">
        <f t="shared" si="9"/>
        <v>0</v>
      </c>
      <c r="AA23" s="24"/>
      <c r="AB23" s="24"/>
      <c r="AC23" s="24"/>
      <c r="AD23" s="24"/>
      <c r="AE23" s="24"/>
      <c r="AF23" s="24"/>
      <c r="AG23" s="24"/>
      <c r="AH23" s="24"/>
      <c r="AI23" s="24"/>
      <c r="AJ23" s="25"/>
      <c r="AK23" s="25"/>
    </row>
    <row r="24" spans="1:37" x14ac:dyDescent="0.2">
      <c r="A24" s="22">
        <v>15</v>
      </c>
      <c r="B24" s="2" t="s">
        <v>100</v>
      </c>
      <c r="C24" s="24">
        <f>C11/C18</f>
        <v>0</v>
      </c>
      <c r="D24" s="24">
        <f t="shared" ref="D24:Z24" si="10">D11/D18</f>
        <v>0</v>
      </c>
      <c r="E24" s="24">
        <f t="shared" si="10"/>
        <v>162.33766233766235</v>
      </c>
      <c r="F24" s="24"/>
      <c r="G24" s="24"/>
      <c r="H24" s="24">
        <f t="shared" si="10"/>
        <v>280.37383177570092</v>
      </c>
      <c r="I24" s="24"/>
      <c r="J24" s="24">
        <f t="shared" si="10"/>
        <v>186.56716417910448</v>
      </c>
      <c r="K24" s="24">
        <f t="shared" si="10"/>
        <v>0</v>
      </c>
      <c r="L24" s="24"/>
      <c r="M24" s="24">
        <f t="shared" si="10"/>
        <v>0</v>
      </c>
      <c r="N24" s="24"/>
      <c r="O24" s="24">
        <v>0</v>
      </c>
      <c r="P24" s="24"/>
      <c r="Q24" s="24"/>
      <c r="R24" s="24">
        <f t="shared" si="10"/>
        <v>0</v>
      </c>
      <c r="S24" s="24">
        <f t="shared" si="10"/>
        <v>0</v>
      </c>
      <c r="T24" s="24">
        <f t="shared" si="10"/>
        <v>169.01408450704224</v>
      </c>
      <c r="U24" s="24"/>
      <c r="V24" s="24">
        <f t="shared" si="10"/>
        <v>0</v>
      </c>
      <c r="W24" s="24">
        <f t="shared" si="10"/>
        <v>292.85714285714283</v>
      </c>
      <c r="X24" s="24">
        <f t="shared" si="10"/>
        <v>353.84615384615387</v>
      </c>
      <c r="Y24" s="24"/>
      <c r="Z24" s="24">
        <f t="shared" si="10"/>
        <v>0</v>
      </c>
      <c r="AA24" s="24"/>
      <c r="AB24" s="24"/>
      <c r="AC24" s="25"/>
      <c r="AD24" s="25"/>
      <c r="AE24" s="25"/>
      <c r="AF24" s="25"/>
      <c r="AG24" s="25"/>
      <c r="AH24" s="25"/>
      <c r="AI24" s="25"/>
      <c r="AJ24" s="25"/>
      <c r="AK24" s="25"/>
    </row>
    <row r="25" spans="1:37" s="22" customFormat="1" x14ac:dyDescent="0.2">
      <c r="A25" s="22">
        <v>16</v>
      </c>
      <c r="B25" s="22" t="s">
        <v>101</v>
      </c>
      <c r="C25" s="24">
        <f>C12/C17</f>
        <v>0.17647058823529413</v>
      </c>
      <c r="D25" s="24"/>
      <c r="E25" s="24">
        <f t="shared" ref="E25:AB25" si="11">E12/E17</f>
        <v>0</v>
      </c>
      <c r="F25" s="24">
        <f t="shared" si="11"/>
        <v>0</v>
      </c>
      <c r="G25" s="24">
        <f t="shared" si="11"/>
        <v>0</v>
      </c>
      <c r="H25" s="24"/>
      <c r="I25" s="24">
        <f t="shared" si="11"/>
        <v>0</v>
      </c>
      <c r="J25" s="24"/>
      <c r="K25" s="24">
        <f t="shared" si="11"/>
        <v>0.1763157894736842</v>
      </c>
      <c r="L25" s="24"/>
      <c r="M25" s="24">
        <f t="shared" si="11"/>
        <v>0.35</v>
      </c>
      <c r="N25" s="24"/>
      <c r="O25" s="24">
        <v>0</v>
      </c>
      <c r="P25" s="24">
        <f t="shared" si="11"/>
        <v>0</v>
      </c>
      <c r="Q25" s="24">
        <f t="shared" si="11"/>
        <v>0</v>
      </c>
      <c r="R25" s="24">
        <f t="shared" si="11"/>
        <v>9.0909090909090912E-2</v>
      </c>
      <c r="S25" s="24">
        <f t="shared" si="11"/>
        <v>8.1967213114754092E-2</v>
      </c>
      <c r="T25" s="24">
        <f t="shared" si="11"/>
        <v>1.1904761904761905</v>
      </c>
      <c r="U25" s="24">
        <f t="shared" si="11"/>
        <v>0</v>
      </c>
      <c r="V25" s="24"/>
      <c r="W25" s="24"/>
      <c r="X25" s="24"/>
      <c r="Y25" s="24">
        <f t="shared" si="11"/>
        <v>0</v>
      </c>
      <c r="Z25" s="24">
        <f t="shared" si="11"/>
        <v>0.43478260869565216</v>
      </c>
      <c r="AA25" s="24"/>
      <c r="AB25" s="24">
        <f t="shared" si="11"/>
        <v>0.83333333333333337</v>
      </c>
      <c r="AC25" s="25"/>
      <c r="AD25" s="25"/>
      <c r="AE25" s="25"/>
      <c r="AF25" s="25"/>
      <c r="AG25" s="25"/>
      <c r="AH25" s="25"/>
      <c r="AI25" s="25"/>
      <c r="AJ25" s="25"/>
      <c r="AK25" s="25"/>
    </row>
    <row r="26" spans="1:37" x14ac:dyDescent="0.2">
      <c r="A26" s="22">
        <v>17</v>
      </c>
      <c r="B26" s="2" t="s">
        <v>97</v>
      </c>
      <c r="C26" s="14">
        <f>C14/C18</f>
        <v>0</v>
      </c>
      <c r="D26" s="14">
        <f t="shared" ref="D26:Z26" si="12">D14/D18</f>
        <v>0</v>
      </c>
      <c r="E26" s="14">
        <f t="shared" si="12"/>
        <v>25.974025974025974</v>
      </c>
      <c r="F26" s="14"/>
      <c r="G26" s="14"/>
      <c r="H26" s="14"/>
      <c r="I26" s="14"/>
      <c r="J26" s="14"/>
      <c r="K26" s="14">
        <f t="shared" si="12"/>
        <v>90.476190476190482</v>
      </c>
      <c r="L26" s="14"/>
      <c r="M26" s="14">
        <f t="shared" si="12"/>
        <v>6.024096385542169</v>
      </c>
      <c r="N26" s="14"/>
      <c r="O26" s="14">
        <v>0</v>
      </c>
      <c r="P26" s="14"/>
      <c r="Q26" s="14"/>
      <c r="R26" s="14">
        <f t="shared" si="12"/>
        <v>12.5</v>
      </c>
      <c r="S26" s="14">
        <f t="shared" si="12"/>
        <v>10.810810810810811</v>
      </c>
      <c r="T26" s="14">
        <f t="shared" si="12"/>
        <v>21.12676056338028</v>
      </c>
      <c r="U26" s="14"/>
      <c r="V26" s="14">
        <f t="shared" si="12"/>
        <v>0</v>
      </c>
      <c r="W26" s="14"/>
      <c r="X26" s="14">
        <f t="shared" si="12"/>
        <v>17.094017094017094</v>
      </c>
      <c r="Y26" s="14"/>
      <c r="Z26" s="14">
        <f t="shared" si="12"/>
        <v>37.142857142857146</v>
      </c>
      <c r="AA26" s="14"/>
      <c r="AB26" s="14"/>
    </row>
  </sheetData>
  <printOptions gridLines="1"/>
  <pageMargins left="0.70866141732283472" right="0.70866141732283472" top="0.74803149606299213" bottom="0.74803149606299213" header="0.31496062992125984" footer="0.31496062992125984"/>
  <pageSetup paperSize="9" scale="81" fitToWidth="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Gebruiker</cp:lastModifiedBy>
  <cp:lastPrinted>2018-05-07T08:45:49Z</cp:lastPrinted>
  <dcterms:created xsi:type="dcterms:W3CDTF">2017-11-07T08:50:23Z</dcterms:created>
  <dcterms:modified xsi:type="dcterms:W3CDTF">2018-10-09T18:25:38Z</dcterms:modified>
</cp:coreProperties>
</file>